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4160" windowHeight="9285" activeTab="3"/>
  </bookViews>
  <sheets>
    <sheet name="Раскладка" sheetId="1" r:id="rId1"/>
    <sheet name="Сушка" sheetId="2" r:id="rId2"/>
    <sheet name="Меню" sheetId="4" r:id="rId3"/>
    <sheet name="Что купить" sheetId="3" r:id="rId4"/>
  </sheets>
  <calcPr calcId="125725" iterate="1"/>
</workbook>
</file>

<file path=xl/calcChain.xml><?xml version="1.0" encoding="utf-8"?>
<calcChain xmlns="http://schemas.openxmlformats.org/spreadsheetml/2006/main">
  <c r="H15" i="1"/>
  <c r="H19"/>
  <c r="G26"/>
  <c r="H3" i="3" l="1"/>
  <c r="H5"/>
  <c r="H6"/>
  <c r="H7"/>
  <c r="H8"/>
  <c r="H9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B3" i="2"/>
  <c r="B4"/>
  <c r="B5"/>
  <c r="J9" i="1"/>
  <c r="J12"/>
  <c r="J13"/>
  <c r="J22"/>
  <c r="J23"/>
  <c r="J24"/>
  <c r="J25"/>
  <c r="J26"/>
  <c r="J30"/>
  <c r="J33"/>
  <c r="J41"/>
  <c r="J6"/>
  <c r="J21"/>
  <c r="G16"/>
  <c r="D19"/>
  <c r="G19"/>
  <c r="G17"/>
  <c r="J17" s="1"/>
  <c r="G18"/>
  <c r="J18" s="1"/>
  <c r="G15"/>
  <c r="G14"/>
  <c r="H31"/>
  <c r="J31" s="1"/>
  <c r="I38"/>
  <c r="J38" s="1"/>
  <c r="F34"/>
  <c r="J34" s="1"/>
  <c r="E39"/>
  <c r="J39" s="1"/>
  <c r="C29"/>
  <c r="H14"/>
  <c r="H16"/>
  <c r="F7"/>
  <c r="D15"/>
  <c r="D14"/>
  <c r="D28"/>
  <c r="D27"/>
  <c r="D11"/>
  <c r="J11" s="1"/>
  <c r="D8"/>
  <c r="H40"/>
  <c r="J40" s="1"/>
  <c r="H8"/>
  <c r="G8"/>
  <c r="E7"/>
  <c r="I37"/>
  <c r="H37"/>
  <c r="I42"/>
  <c r="H42"/>
  <c r="I29"/>
  <c r="I32"/>
  <c r="J32" s="1"/>
  <c r="I7"/>
  <c r="E37"/>
  <c r="D37"/>
  <c r="F29"/>
  <c r="F28"/>
  <c r="D42"/>
  <c r="G12" i="3"/>
  <c r="F12"/>
  <c r="E12"/>
  <c r="D12"/>
  <c r="C12"/>
  <c r="G11"/>
  <c r="F11"/>
  <c r="E11"/>
  <c r="D11"/>
  <c r="C11"/>
  <c r="G10"/>
  <c r="D10"/>
  <c r="G9"/>
  <c r="F9"/>
  <c r="C9"/>
  <c r="G8"/>
  <c r="C7"/>
  <c r="E6"/>
  <c r="D2"/>
  <c r="G36" i="1"/>
  <c r="D36"/>
  <c r="G37"/>
  <c r="F37"/>
  <c r="C37"/>
  <c r="F42"/>
  <c r="E42"/>
  <c r="C42"/>
  <c r="G42"/>
  <c r="C27"/>
  <c r="J27" s="1"/>
  <c r="E10"/>
  <c r="J10" s="1"/>
  <c r="C35"/>
  <c r="J35" s="1"/>
  <c r="J42" l="1"/>
  <c r="J36"/>
  <c r="J29"/>
  <c r="J7"/>
  <c r="J14"/>
  <c r="J15"/>
  <c r="B2" i="2" s="1"/>
  <c r="J19" i="1"/>
  <c r="B6" i="2" s="1"/>
  <c r="J8" i="1"/>
  <c r="J16"/>
  <c r="J37"/>
  <c r="J28"/>
</calcChain>
</file>

<file path=xl/sharedStrings.xml><?xml version="1.0" encoding="utf-8"?>
<sst xmlns="http://schemas.openxmlformats.org/spreadsheetml/2006/main" count="156" uniqueCount="104">
  <si>
    <t>Вес(кол-во) р. на ч.</t>
  </si>
  <si>
    <t>сало</t>
  </si>
  <si>
    <t>колбаса</t>
  </si>
  <si>
    <t>сыр</t>
  </si>
  <si>
    <t>сардина</t>
  </si>
  <si>
    <t xml:space="preserve">печенье </t>
  </si>
  <si>
    <t>чай</t>
  </si>
  <si>
    <t>сахар</t>
  </si>
  <si>
    <t>Всего:</t>
  </si>
  <si>
    <t>Продукты</t>
  </si>
  <si>
    <t>Перекус</t>
  </si>
  <si>
    <t>лук</t>
  </si>
  <si>
    <t>банки</t>
  </si>
  <si>
    <t>Кол-во человек</t>
  </si>
  <si>
    <t>Ужин</t>
  </si>
  <si>
    <t>охотничьи сосиски</t>
  </si>
  <si>
    <t>казинаки</t>
  </si>
  <si>
    <t>Завтрак</t>
  </si>
  <si>
    <t>1 день</t>
  </si>
  <si>
    <t>2 день</t>
  </si>
  <si>
    <t>3 день</t>
  </si>
  <si>
    <t>гречка</t>
  </si>
  <si>
    <t>шоколад</t>
  </si>
  <si>
    <t>рис</t>
  </si>
  <si>
    <t>Мясоеды</t>
  </si>
  <si>
    <t>шербет</t>
  </si>
  <si>
    <t>хлебцы</t>
  </si>
  <si>
    <t>халва</t>
  </si>
  <si>
    <t>сухари</t>
  </si>
  <si>
    <t>хлеб</t>
  </si>
  <si>
    <t>картошка суш.</t>
  </si>
  <si>
    <t>морковка суш.</t>
  </si>
  <si>
    <t>лимон</t>
  </si>
  <si>
    <t>оливки</t>
  </si>
  <si>
    <t>грибы суш</t>
  </si>
  <si>
    <t>кукуруза</t>
  </si>
  <si>
    <t>буженина</t>
  </si>
  <si>
    <t>рахат-лукум</t>
  </si>
  <si>
    <t>мясо в сале</t>
  </si>
  <si>
    <t>домашняя тушенка</t>
  </si>
  <si>
    <t>буряк суш</t>
  </si>
  <si>
    <t>капуста суш</t>
  </si>
  <si>
    <t>зелень суш</t>
  </si>
  <si>
    <t>Завтраки</t>
  </si>
  <si>
    <t>Обеды</t>
  </si>
  <si>
    <t>Ужины</t>
  </si>
  <si>
    <t>охотничьи сосиски+сыр+хлеб / казинаки</t>
  </si>
  <si>
    <t>солянка+сухари / печенье</t>
  </si>
  <si>
    <t>гречка+сардина / щербет</t>
  </si>
  <si>
    <t>борщ с грибами+ сало+сухари / печенье</t>
  </si>
  <si>
    <t>колбаса+сыр+хлебцы / рахат-лукум</t>
  </si>
  <si>
    <t>Солянка:</t>
  </si>
  <si>
    <t>рис: 40г/чел</t>
  </si>
  <si>
    <t>колбаса (можно копченую, 2 видов) - 35-40 г/чел</t>
  </si>
  <si>
    <t>овощи - картошка/морковка/лук - 10/5/2</t>
  </si>
  <si>
    <t>лимон - 1 большой лимон на 8-10 чел</t>
  </si>
  <si>
    <t>1 банка оливок на 8-10 чел </t>
  </si>
  <si>
    <t>Борщ красный постный с грибами</t>
  </si>
  <si>
    <t>Грибы  7 грамм</t>
  </si>
  <si>
    <t>Картофель  20 грамм</t>
  </si>
  <si>
    <t>Капуста белокачанная  4 грамма</t>
  </si>
  <si>
    <t>Зелень (укроп и петрушка)  0,5 грамма</t>
  </si>
  <si>
    <t>Морковь  1 грамм</t>
  </si>
  <si>
    <t>Буряк  4 грамма</t>
  </si>
  <si>
    <t>Перец красный  6 грамм</t>
  </si>
  <si>
    <t>Помидор  8 грамм</t>
  </si>
  <si>
    <t>Рагу:</t>
  </si>
  <si>
    <t>Картошка - 30 грамм</t>
  </si>
  <si>
    <t>Грибы -5</t>
  </si>
  <si>
    <t>Морковка -3 гр</t>
  </si>
  <si>
    <t>Перец сладкий  2 грамма</t>
  </si>
  <si>
    <t>Помидоры  2 грамма</t>
  </si>
  <si>
    <t>Зелень  0,5 грамма</t>
  </si>
  <si>
    <t>специи, соль</t>
  </si>
  <si>
    <t>масло топленное</t>
  </si>
  <si>
    <t>банка фасоли</t>
  </si>
  <si>
    <t>Кунжутка</t>
  </si>
  <si>
    <t>томатная пастка</t>
  </si>
  <si>
    <t>маленькая упаковка</t>
  </si>
  <si>
    <t>томатная паста</t>
  </si>
  <si>
    <t>Слава</t>
  </si>
  <si>
    <t>370 у меня уже насушено</t>
  </si>
  <si>
    <t>320 у меня уже насушено</t>
  </si>
  <si>
    <t>овощное рагу + мясо / халва</t>
  </si>
  <si>
    <t>буженина+сыр+хлебцы / шоколад</t>
  </si>
  <si>
    <t>Виталик</t>
  </si>
  <si>
    <t xml:space="preserve"> Demok</t>
  </si>
  <si>
    <t>Афина+1</t>
  </si>
  <si>
    <t>мясо в сале(домашняя тушенка)</t>
  </si>
  <si>
    <t>Денис</t>
  </si>
  <si>
    <t>Viacha</t>
  </si>
  <si>
    <t>Алена П.</t>
  </si>
  <si>
    <t>сардина (банки)</t>
  </si>
  <si>
    <t>Слава З.</t>
  </si>
  <si>
    <t>Саша М.</t>
  </si>
  <si>
    <t>щербет</t>
  </si>
  <si>
    <t>поищи, пожалуйста, альтернативу с/к колбасы. Главное, чтобы не испортилась.</t>
  </si>
  <si>
    <t>колбаса с/к</t>
  </si>
  <si>
    <t>лук (штуки)</t>
  </si>
  <si>
    <t>лимон (штуки)</t>
  </si>
  <si>
    <t>хлеб (шт)</t>
  </si>
  <si>
    <t>кукуруза (банка)</t>
  </si>
  <si>
    <t>оливки (черные в банке)</t>
  </si>
  <si>
    <t>купим на месте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</si>
</sst>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rgb="FF222222"/>
      <name val="Arial"/>
      <family val="2"/>
      <charset val="204"/>
    </font>
    <font>
      <i/>
      <sz val="9"/>
      <color rgb="FF333333"/>
      <name val="Arial"/>
      <family val="2"/>
      <charset val="204"/>
    </font>
    <font>
      <sz val="9"/>
      <color rgb="FF333333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4" borderId="0" xfId="0" applyFill="1"/>
    <xf numFmtId="0" fontId="0" fillId="0" borderId="0" xfId="0" applyBorder="1"/>
    <xf numFmtId="0" fontId="0" fillId="5" borderId="1" xfId="0" applyFill="1" applyBorder="1"/>
    <xf numFmtId="0" fontId="0" fillId="7" borderId="1" xfId="0" applyFill="1" applyBorder="1"/>
    <xf numFmtId="0" fontId="0" fillId="4" borderId="1" xfId="0" applyFill="1" applyBorder="1"/>
    <xf numFmtId="0" fontId="0" fillId="2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6" borderId="4" xfId="0" applyFill="1" applyBorder="1"/>
    <xf numFmtId="0" fontId="1" fillId="3" borderId="1" xfId="1" applyFill="1" applyBorder="1"/>
    <xf numFmtId="0" fontId="1" fillId="2" borderId="3" xfId="1" applyFill="1" applyBorder="1"/>
    <xf numFmtId="0" fontId="0" fillId="10" borderId="1" xfId="0" applyFill="1" applyBorder="1"/>
    <xf numFmtId="0" fontId="2" fillId="0" borderId="0" xfId="0" applyFont="1" applyFill="1" applyBorder="1"/>
    <xf numFmtId="0" fontId="0" fillId="0" borderId="0" xfId="0" applyFill="1" applyBorder="1"/>
    <xf numFmtId="0" fontId="0" fillId="6" borderId="0" xfId="0" applyFill="1"/>
    <xf numFmtId="0" fontId="0" fillId="9" borderId="5" xfId="0" applyFill="1" applyBorder="1"/>
    <xf numFmtId="0" fontId="1" fillId="0" borderId="0" xfId="1" applyFill="1" applyBorder="1"/>
    <xf numFmtId="0" fontId="0" fillId="2" borderId="0" xfId="0" applyFill="1"/>
    <xf numFmtId="0" fontId="0" fillId="10" borderId="2" xfId="0" applyFill="1" applyBorder="1"/>
    <xf numFmtId="0" fontId="0" fillId="2" borderId="0" xfId="0" applyFill="1" applyBorder="1"/>
    <xf numFmtId="0" fontId="3" fillId="0" borderId="6" xfId="1" applyFont="1" applyBorder="1"/>
    <xf numFmtId="0" fontId="3" fillId="11" borderId="6" xfId="1" applyNumberFormat="1" applyFont="1" applyFill="1" applyBorder="1" applyAlignment="1" applyProtection="1"/>
    <xf numFmtId="0" fontId="3" fillId="12" borderId="6" xfId="1" applyFont="1" applyFill="1" applyBorder="1"/>
    <xf numFmtId="0" fontId="3" fillId="11" borderId="6" xfId="1" applyFont="1" applyFill="1" applyBorder="1"/>
    <xf numFmtId="0" fontId="3" fillId="0" borderId="7" xfId="1" applyNumberFormat="1" applyFont="1" applyFill="1" applyBorder="1" applyAlignment="1" applyProtection="1"/>
    <xf numFmtId="0" fontId="3" fillId="0" borderId="8" xfId="1" applyNumberFormat="1" applyFont="1" applyFill="1" applyBorder="1" applyAlignment="1" applyProtection="1">
      <alignment horizontal="center" vertical="center"/>
      <protection hidden="1"/>
    </xf>
    <xf numFmtId="0" fontId="3" fillId="0" borderId="9" xfId="1" applyNumberFormat="1" applyFont="1" applyFill="1" applyBorder="1" applyAlignment="1" applyProtection="1">
      <alignment horizontal="center" vertical="center"/>
      <protection hidden="1"/>
    </xf>
    <xf numFmtId="0" fontId="3" fillId="0" borderId="9" xfId="1" applyNumberFormat="1" applyFont="1" applyFill="1" applyBorder="1" applyAlignment="1" applyProtection="1">
      <alignment horizontal="center"/>
    </xf>
    <xf numFmtId="0" fontId="3" fillId="0" borderId="10" xfId="1" applyNumberFormat="1" applyFont="1" applyFill="1" applyBorder="1" applyAlignment="1" applyProtection="1"/>
    <xf numFmtId="0" fontId="3" fillId="0" borderId="2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 wrapText="1"/>
    </xf>
    <xf numFmtId="0" fontId="4" fillId="13" borderId="0" xfId="0" applyFont="1" applyFill="1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opLeftCell="A4" workbookViewId="0">
      <selection activeCell="I38" sqref="I38"/>
    </sheetView>
  </sheetViews>
  <sheetFormatPr defaultRowHeight="15"/>
  <cols>
    <col min="1" max="1" width="22.42578125" customWidth="1"/>
    <col min="2" max="2" width="24.140625" customWidth="1"/>
    <col min="3" max="3" width="11.42578125" customWidth="1"/>
    <col min="4" max="4" width="10.140625" customWidth="1"/>
    <col min="5" max="5" width="8.7109375" customWidth="1"/>
    <col min="6" max="6" width="9.5703125" customWidth="1"/>
    <col min="7" max="9" width="10.7109375" customWidth="1"/>
  </cols>
  <sheetData>
    <row r="1" spans="1:10" ht="15.75" thickBot="1">
      <c r="B1" s="13" t="s">
        <v>13</v>
      </c>
      <c r="C1" s="11">
        <v>10</v>
      </c>
    </row>
    <row r="2" spans="1:10" ht="15.75" thickBot="1">
      <c r="B2" s="13" t="s">
        <v>24</v>
      </c>
      <c r="C2" s="11">
        <v>9</v>
      </c>
    </row>
    <row r="3" spans="1:10">
      <c r="B3" s="19"/>
      <c r="C3" s="16"/>
    </row>
    <row r="4" spans="1:10">
      <c r="C4" s="3" t="s">
        <v>18</v>
      </c>
      <c r="D4" s="3"/>
      <c r="E4" s="17" t="s">
        <v>19</v>
      </c>
      <c r="F4" s="17"/>
      <c r="G4" s="17"/>
      <c r="H4" s="20" t="s">
        <v>20</v>
      </c>
      <c r="I4" s="20"/>
    </row>
    <row r="5" spans="1:10">
      <c r="A5" s="2" t="s">
        <v>9</v>
      </c>
      <c r="B5" s="12" t="s">
        <v>0</v>
      </c>
      <c r="C5" s="2" t="s">
        <v>10</v>
      </c>
      <c r="D5" s="2" t="s">
        <v>14</v>
      </c>
      <c r="E5" s="2" t="s">
        <v>17</v>
      </c>
      <c r="F5" s="2" t="s">
        <v>10</v>
      </c>
      <c r="G5" s="2" t="s">
        <v>14</v>
      </c>
      <c r="H5" s="2" t="s">
        <v>17</v>
      </c>
      <c r="I5" s="2" t="s">
        <v>10</v>
      </c>
      <c r="J5" s="2" t="s">
        <v>8</v>
      </c>
    </row>
    <row r="6" spans="1:10">
      <c r="A6" s="5" t="s">
        <v>29</v>
      </c>
      <c r="B6" s="5"/>
      <c r="C6" s="5">
        <v>1</v>
      </c>
      <c r="D6" s="5"/>
      <c r="E6" s="5"/>
      <c r="F6" s="5"/>
      <c r="G6" s="5"/>
      <c r="H6" s="5"/>
      <c r="I6" s="5"/>
      <c r="J6" s="7">
        <f>SUM(C6:I6)</f>
        <v>1</v>
      </c>
    </row>
    <row r="7" spans="1:10">
      <c r="A7" s="5" t="s">
        <v>26</v>
      </c>
      <c r="B7" s="5">
        <v>30</v>
      </c>
      <c r="C7" s="5"/>
      <c r="D7" s="5"/>
      <c r="E7" s="5">
        <f>B7*C1</f>
        <v>300</v>
      </c>
      <c r="F7" s="5">
        <f>B7*C1</f>
        <v>300</v>
      </c>
      <c r="G7" s="5"/>
      <c r="H7" s="5"/>
      <c r="I7" s="5">
        <f>B7*C1</f>
        <v>300</v>
      </c>
      <c r="J7" s="7">
        <f t="shared" ref="J7:J42" si="0">SUM(C7:I7)</f>
        <v>900</v>
      </c>
    </row>
    <row r="8" spans="1:10">
      <c r="A8" s="5" t="s">
        <v>28</v>
      </c>
      <c r="B8" s="5">
        <v>20</v>
      </c>
      <c r="C8" s="5"/>
      <c r="D8" s="5">
        <f>B8*C1</f>
        <v>200</v>
      </c>
      <c r="E8" s="5"/>
      <c r="F8" s="5"/>
      <c r="G8" s="5">
        <f>B8*C1</f>
        <v>200</v>
      </c>
      <c r="H8" s="5">
        <f>B8*C1</f>
        <v>200</v>
      </c>
      <c r="I8" s="5"/>
      <c r="J8" s="7">
        <f t="shared" si="0"/>
        <v>600</v>
      </c>
    </row>
    <row r="9" spans="1:10">
      <c r="A9" s="1"/>
      <c r="B9" s="1"/>
      <c r="C9" s="1"/>
      <c r="D9" s="1"/>
      <c r="E9" s="1"/>
      <c r="F9" s="1"/>
      <c r="G9" s="1"/>
      <c r="H9" s="1"/>
      <c r="I9" s="1"/>
      <c r="J9" s="7">
        <f t="shared" si="0"/>
        <v>0</v>
      </c>
    </row>
    <row r="10" spans="1:10">
      <c r="A10" s="6" t="s">
        <v>21</v>
      </c>
      <c r="B10" s="6">
        <v>80</v>
      </c>
      <c r="C10" s="6"/>
      <c r="D10" s="6"/>
      <c r="E10" s="6">
        <f>B10*C1</f>
        <v>800</v>
      </c>
      <c r="F10" s="6"/>
      <c r="G10" s="6"/>
      <c r="H10" s="6"/>
      <c r="I10" s="6"/>
      <c r="J10" s="7">
        <f t="shared" si="0"/>
        <v>800</v>
      </c>
    </row>
    <row r="11" spans="1:10">
      <c r="A11" s="6" t="s">
        <v>23</v>
      </c>
      <c r="B11" s="6">
        <v>70</v>
      </c>
      <c r="C11" s="6"/>
      <c r="D11" s="6">
        <f>40*C1</f>
        <v>400</v>
      </c>
      <c r="E11" s="6"/>
      <c r="F11" s="6"/>
      <c r="G11" s="6"/>
      <c r="H11" s="6"/>
      <c r="I11" s="6"/>
      <c r="J11" s="7">
        <f t="shared" si="0"/>
        <v>400</v>
      </c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7">
        <f t="shared" si="0"/>
        <v>0</v>
      </c>
    </row>
    <row r="13" spans="1:10">
      <c r="A13" s="8" t="s">
        <v>11</v>
      </c>
      <c r="B13" s="8"/>
      <c r="C13" s="8"/>
      <c r="D13" s="8">
        <v>1</v>
      </c>
      <c r="E13" s="8"/>
      <c r="F13" s="8"/>
      <c r="G13" s="8">
        <v>1</v>
      </c>
      <c r="H13" s="8"/>
      <c r="I13" s="8"/>
      <c r="J13" s="7">
        <f t="shared" si="0"/>
        <v>2</v>
      </c>
    </row>
    <row r="14" spans="1:10">
      <c r="A14" s="8" t="s">
        <v>30</v>
      </c>
      <c r="B14" s="8"/>
      <c r="C14" s="8"/>
      <c r="D14" s="8">
        <f>10*C1</f>
        <v>100</v>
      </c>
      <c r="E14" s="8"/>
      <c r="F14" s="8"/>
      <c r="G14" s="8">
        <f>20*C1</f>
        <v>200</v>
      </c>
      <c r="H14" s="8">
        <f>30*C1</f>
        <v>300</v>
      </c>
      <c r="I14" s="8"/>
      <c r="J14" s="7">
        <f t="shared" si="0"/>
        <v>600</v>
      </c>
    </row>
    <row r="15" spans="1:10">
      <c r="A15" s="8" t="s">
        <v>31</v>
      </c>
      <c r="B15" s="8"/>
      <c r="C15" s="8"/>
      <c r="D15" s="8">
        <f>5*C1</f>
        <v>50</v>
      </c>
      <c r="E15" s="8"/>
      <c r="F15" s="8"/>
      <c r="G15" s="8">
        <f>1*C1</f>
        <v>10</v>
      </c>
      <c r="H15" s="8">
        <f>3*C1</f>
        <v>30</v>
      </c>
      <c r="I15" s="8"/>
      <c r="J15" s="7">
        <f t="shared" si="0"/>
        <v>90</v>
      </c>
    </row>
    <row r="16" spans="1:10">
      <c r="A16" s="8" t="s">
        <v>34</v>
      </c>
      <c r="B16" s="8"/>
      <c r="C16" s="8"/>
      <c r="D16" s="8"/>
      <c r="E16" s="8"/>
      <c r="F16" s="8"/>
      <c r="G16" s="8">
        <f>7*C1</f>
        <v>70</v>
      </c>
      <c r="H16" s="8">
        <f>5*C1</f>
        <v>50</v>
      </c>
      <c r="I16" s="8"/>
      <c r="J16" s="7">
        <f t="shared" si="0"/>
        <v>120</v>
      </c>
    </row>
    <row r="17" spans="1:11">
      <c r="A17" s="8" t="s">
        <v>41</v>
      </c>
      <c r="B17" s="8"/>
      <c r="C17" s="8"/>
      <c r="D17" s="8"/>
      <c r="E17" s="8"/>
      <c r="F17" s="8"/>
      <c r="G17" s="8">
        <f>2*C1</f>
        <v>20</v>
      </c>
      <c r="H17" s="8"/>
      <c r="I17" s="8"/>
      <c r="J17" s="7">
        <f t="shared" si="0"/>
        <v>20</v>
      </c>
    </row>
    <row r="18" spans="1:11">
      <c r="A18" s="8" t="s">
        <v>40</v>
      </c>
      <c r="B18" s="8"/>
      <c r="C18" s="8"/>
      <c r="D18" s="8"/>
      <c r="E18" s="8"/>
      <c r="F18" s="8"/>
      <c r="G18" s="8">
        <f>4*C1</f>
        <v>40</v>
      </c>
      <c r="H18" s="8"/>
      <c r="I18" s="8"/>
      <c r="J18" s="7">
        <f t="shared" si="0"/>
        <v>40</v>
      </c>
    </row>
    <row r="19" spans="1:11">
      <c r="A19" s="8" t="s">
        <v>42</v>
      </c>
      <c r="B19" s="8"/>
      <c r="C19" s="8"/>
      <c r="D19" s="8">
        <f>0.5*C1</f>
        <v>5</v>
      </c>
      <c r="E19" s="8"/>
      <c r="F19" s="8"/>
      <c r="G19" s="8">
        <f>0.5*C1</f>
        <v>5</v>
      </c>
      <c r="H19" s="8">
        <f>0.5*C1</f>
        <v>5</v>
      </c>
      <c r="I19" s="8"/>
      <c r="J19" s="7">
        <f t="shared" si="0"/>
        <v>15</v>
      </c>
    </row>
    <row r="20" spans="1:11">
      <c r="A20" s="8"/>
      <c r="B20" s="8"/>
      <c r="C20" s="8"/>
      <c r="D20" s="8"/>
      <c r="E20" s="8"/>
      <c r="F20" s="8"/>
      <c r="G20" s="8"/>
      <c r="H20" s="8"/>
      <c r="I20" s="8"/>
      <c r="J20" s="7"/>
    </row>
    <row r="21" spans="1:11">
      <c r="A21" s="8" t="s">
        <v>77</v>
      </c>
      <c r="B21" s="8"/>
      <c r="C21" s="8"/>
      <c r="D21" s="8"/>
      <c r="E21" s="8"/>
      <c r="F21" s="8"/>
      <c r="G21" s="8">
        <v>1</v>
      </c>
      <c r="H21" s="8"/>
      <c r="I21" s="8"/>
      <c r="J21" s="7">
        <f t="shared" si="0"/>
        <v>1</v>
      </c>
      <c r="K21" t="s">
        <v>78</v>
      </c>
    </row>
    <row r="22" spans="1:11">
      <c r="A22" s="8" t="s">
        <v>32</v>
      </c>
      <c r="B22" s="8"/>
      <c r="C22" s="8"/>
      <c r="D22" s="8">
        <v>1</v>
      </c>
      <c r="E22" s="8"/>
      <c r="F22" s="8"/>
      <c r="G22" s="8"/>
      <c r="H22" s="8"/>
      <c r="I22" s="8"/>
      <c r="J22" s="7">
        <f t="shared" si="0"/>
        <v>1</v>
      </c>
    </row>
    <row r="23" spans="1:11">
      <c r="A23" s="8" t="s">
        <v>35</v>
      </c>
      <c r="B23" s="8"/>
      <c r="C23" s="8"/>
      <c r="D23" s="8"/>
      <c r="E23" s="8"/>
      <c r="F23" s="8"/>
      <c r="G23" s="8"/>
      <c r="H23" s="8">
        <v>1</v>
      </c>
      <c r="I23" s="8"/>
      <c r="J23" s="7">
        <f t="shared" si="0"/>
        <v>1</v>
      </c>
    </row>
    <row r="24" spans="1:11">
      <c r="A24" s="8" t="s">
        <v>33</v>
      </c>
      <c r="B24" s="8"/>
      <c r="C24" s="8"/>
      <c r="D24" s="8">
        <v>1</v>
      </c>
      <c r="E24" s="8"/>
      <c r="F24" s="8"/>
      <c r="G24" s="8"/>
      <c r="H24" s="8"/>
      <c r="I24" s="8"/>
      <c r="J24" s="7">
        <f t="shared" si="0"/>
        <v>1</v>
      </c>
    </row>
    <row r="25" spans="1:11">
      <c r="J25" s="7">
        <f t="shared" si="0"/>
        <v>0</v>
      </c>
    </row>
    <row r="26" spans="1:11">
      <c r="A26" s="14" t="s">
        <v>1</v>
      </c>
      <c r="B26" s="14">
        <v>40</v>
      </c>
      <c r="C26" s="14"/>
      <c r="D26" s="14"/>
      <c r="E26" s="14"/>
      <c r="F26" s="14"/>
      <c r="G26" s="14">
        <f>20*C2</f>
        <v>180</v>
      </c>
      <c r="H26" s="21"/>
      <c r="I26" s="21"/>
      <c r="J26" s="7">
        <f t="shared" si="0"/>
        <v>180</v>
      </c>
    </row>
    <row r="27" spans="1:11">
      <c r="A27" s="14" t="s">
        <v>15</v>
      </c>
      <c r="B27" s="14">
        <v>50</v>
      </c>
      <c r="C27" s="14">
        <f>B27*C2</f>
        <v>450</v>
      </c>
      <c r="D27" s="14">
        <f>20*C2</f>
        <v>180</v>
      </c>
      <c r="E27" s="14"/>
      <c r="F27" s="14"/>
      <c r="G27" s="14"/>
      <c r="H27" s="21"/>
      <c r="I27" s="21"/>
      <c r="J27" s="7">
        <f t="shared" si="0"/>
        <v>630</v>
      </c>
    </row>
    <row r="28" spans="1:11">
      <c r="A28" s="14" t="s">
        <v>2</v>
      </c>
      <c r="B28" s="14">
        <v>50</v>
      </c>
      <c r="C28" s="14"/>
      <c r="D28" s="14">
        <f>20*C2</f>
        <v>180</v>
      </c>
      <c r="E28" s="14"/>
      <c r="F28" s="14">
        <f>B28*C2</f>
        <v>450</v>
      </c>
      <c r="G28" s="14"/>
      <c r="H28" s="21"/>
      <c r="I28" s="21"/>
      <c r="J28" s="7">
        <f t="shared" si="0"/>
        <v>630</v>
      </c>
    </row>
    <row r="29" spans="1:11">
      <c r="A29" s="14" t="s">
        <v>3</v>
      </c>
      <c r="B29" s="14">
        <v>50</v>
      </c>
      <c r="C29" s="14">
        <f>B29*C1</f>
        <v>500</v>
      </c>
      <c r="D29" s="14"/>
      <c r="E29" s="14"/>
      <c r="F29" s="14">
        <f>B29*C1</f>
        <v>500</v>
      </c>
      <c r="G29" s="14"/>
      <c r="H29" s="21"/>
      <c r="I29" s="21">
        <f>B29*C1</f>
        <v>500</v>
      </c>
      <c r="J29" s="7">
        <f t="shared" si="0"/>
        <v>1500</v>
      </c>
    </row>
    <row r="30" spans="1:11">
      <c r="A30" s="14" t="s">
        <v>4</v>
      </c>
      <c r="B30" s="14"/>
      <c r="C30" s="14"/>
      <c r="D30" s="14"/>
      <c r="E30" s="14">
        <v>4</v>
      </c>
      <c r="F30" s="14"/>
      <c r="G30" s="14"/>
      <c r="H30" s="21"/>
      <c r="I30" s="21"/>
      <c r="J30" s="7">
        <f t="shared" si="0"/>
        <v>4</v>
      </c>
      <c r="K30" t="s">
        <v>12</v>
      </c>
    </row>
    <row r="31" spans="1:11">
      <c r="A31" s="14" t="s">
        <v>38</v>
      </c>
      <c r="B31" s="14">
        <v>45</v>
      </c>
      <c r="C31" s="14"/>
      <c r="D31" s="14"/>
      <c r="E31" s="14"/>
      <c r="F31" s="14"/>
      <c r="G31" s="14"/>
      <c r="H31" s="14">
        <f>B31*C2</f>
        <v>405</v>
      </c>
      <c r="I31" s="14"/>
      <c r="J31" s="7">
        <f t="shared" si="0"/>
        <v>405</v>
      </c>
      <c r="K31" t="s">
        <v>39</v>
      </c>
    </row>
    <row r="32" spans="1:11">
      <c r="A32" s="14" t="s">
        <v>36</v>
      </c>
      <c r="B32" s="14">
        <v>50</v>
      </c>
      <c r="C32" s="14"/>
      <c r="D32" s="14"/>
      <c r="E32" s="14"/>
      <c r="F32" s="14"/>
      <c r="G32" s="14"/>
      <c r="H32" s="14"/>
      <c r="I32" s="14">
        <f>B32*C2</f>
        <v>450</v>
      </c>
      <c r="J32" s="7">
        <f t="shared" si="0"/>
        <v>450</v>
      </c>
    </row>
    <row r="33" spans="1:12">
      <c r="J33" s="7">
        <f t="shared" si="0"/>
        <v>0</v>
      </c>
    </row>
    <row r="34" spans="1:12">
      <c r="A34" s="9" t="s">
        <v>37</v>
      </c>
      <c r="B34" s="9">
        <v>30</v>
      </c>
      <c r="C34" s="9"/>
      <c r="D34" s="9"/>
      <c r="E34" s="9"/>
      <c r="F34" s="9">
        <f>B34*C1</f>
        <v>300</v>
      </c>
      <c r="G34" s="9"/>
      <c r="H34" s="9"/>
      <c r="I34" s="9"/>
      <c r="J34" s="7">
        <f t="shared" si="0"/>
        <v>300</v>
      </c>
    </row>
    <row r="35" spans="1:12">
      <c r="A35" s="9" t="s">
        <v>16</v>
      </c>
      <c r="B35" s="9">
        <v>30</v>
      </c>
      <c r="C35" s="9">
        <f>B35*C1</f>
        <v>300</v>
      </c>
      <c r="D35" s="9"/>
      <c r="E35" s="9"/>
      <c r="F35" s="9"/>
      <c r="G35" s="9"/>
      <c r="H35" s="9"/>
      <c r="I35" s="9"/>
      <c r="J35" s="7">
        <f t="shared" si="0"/>
        <v>300</v>
      </c>
    </row>
    <row r="36" spans="1:12">
      <c r="A36" s="9" t="s">
        <v>5</v>
      </c>
      <c r="B36" s="9">
        <v>30</v>
      </c>
      <c r="C36" s="9"/>
      <c r="D36" s="9">
        <f>B36*C1</f>
        <v>300</v>
      </c>
      <c r="E36" s="9"/>
      <c r="F36" s="9"/>
      <c r="G36" s="9">
        <f>B36*C1</f>
        <v>300</v>
      </c>
      <c r="H36" s="9"/>
      <c r="I36" s="9"/>
      <c r="J36" s="7">
        <f t="shared" si="0"/>
        <v>600</v>
      </c>
    </row>
    <row r="37" spans="1:12">
      <c r="A37" s="9" t="s">
        <v>7</v>
      </c>
      <c r="B37" s="9">
        <v>20</v>
      </c>
      <c r="C37" s="9">
        <f>10*C1</f>
        <v>100</v>
      </c>
      <c r="D37" s="9">
        <f>B37*C1</f>
        <v>200</v>
      </c>
      <c r="E37" s="9">
        <f>B37*C1</f>
        <v>200</v>
      </c>
      <c r="F37" s="9">
        <f>10*C1</f>
        <v>100</v>
      </c>
      <c r="G37" s="9">
        <f>10*C1</f>
        <v>100</v>
      </c>
      <c r="H37" s="9">
        <f>B37*C1</f>
        <v>200</v>
      </c>
      <c r="I37" s="9">
        <f>10*C1</f>
        <v>100</v>
      </c>
      <c r="J37" s="7">
        <f t="shared" si="0"/>
        <v>1000</v>
      </c>
    </row>
    <row r="38" spans="1:12">
      <c r="A38" s="9" t="s">
        <v>22</v>
      </c>
      <c r="B38" s="9">
        <v>30</v>
      </c>
      <c r="C38" s="9"/>
      <c r="D38" s="9"/>
      <c r="E38" s="9"/>
      <c r="F38" s="9"/>
      <c r="G38" s="9"/>
      <c r="H38" s="9"/>
      <c r="I38" s="9">
        <f>B38*C1</f>
        <v>300</v>
      </c>
      <c r="J38" s="7">
        <f t="shared" si="0"/>
        <v>300</v>
      </c>
    </row>
    <row r="39" spans="1:12">
      <c r="A39" s="9" t="s">
        <v>25</v>
      </c>
      <c r="B39" s="9">
        <v>30</v>
      </c>
      <c r="C39" s="9"/>
      <c r="D39" s="9"/>
      <c r="E39" s="9">
        <f>B39*C1</f>
        <v>300</v>
      </c>
      <c r="F39" s="9"/>
      <c r="G39" s="9"/>
      <c r="H39" s="9"/>
      <c r="I39" s="9"/>
      <c r="J39" s="7">
        <f t="shared" si="0"/>
        <v>300</v>
      </c>
    </row>
    <row r="40" spans="1:12">
      <c r="A40" s="9" t="s">
        <v>27</v>
      </c>
      <c r="B40" s="9">
        <v>30</v>
      </c>
      <c r="C40" s="9"/>
      <c r="D40" s="9"/>
      <c r="E40" s="9"/>
      <c r="F40" s="9"/>
      <c r="G40" s="9"/>
      <c r="H40" s="9">
        <f>B40*C1</f>
        <v>300</v>
      </c>
      <c r="I40" s="9"/>
      <c r="J40" s="7">
        <f t="shared" si="0"/>
        <v>300</v>
      </c>
    </row>
    <row r="41" spans="1:12">
      <c r="J41" s="7">
        <f t="shared" si="0"/>
        <v>0</v>
      </c>
    </row>
    <row r="42" spans="1:12">
      <c r="A42" s="10" t="s">
        <v>6</v>
      </c>
      <c r="B42" s="10">
        <v>2</v>
      </c>
      <c r="C42" s="10">
        <f>B42*C1</f>
        <v>20</v>
      </c>
      <c r="D42" s="10">
        <f>2*C1</f>
        <v>20</v>
      </c>
      <c r="E42" s="10">
        <f>B42*C1</f>
        <v>20</v>
      </c>
      <c r="F42" s="10">
        <f>B42*C1</f>
        <v>20</v>
      </c>
      <c r="G42" s="10">
        <f>B42*C1</f>
        <v>20</v>
      </c>
      <c r="H42" s="10">
        <f>B42*C1</f>
        <v>20</v>
      </c>
      <c r="I42" s="10">
        <f>B42*C1</f>
        <v>20</v>
      </c>
      <c r="J42" s="7">
        <f t="shared" si="0"/>
        <v>140</v>
      </c>
    </row>
    <row r="44" spans="1:12">
      <c r="A44" t="s">
        <v>73</v>
      </c>
    </row>
    <row r="45" spans="1:12">
      <c r="A45" t="s">
        <v>74</v>
      </c>
    </row>
    <row r="46" spans="1:12">
      <c r="A46" s="4" t="s">
        <v>75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workbookViewId="0">
      <selection activeCell="D10" sqref="D10"/>
    </sheetView>
  </sheetViews>
  <sheetFormatPr defaultRowHeight="15"/>
  <cols>
    <col min="1" max="1" width="50.5703125" customWidth="1"/>
    <col min="2" max="2" width="15.28515625" customWidth="1"/>
    <col min="3" max="3" width="39.140625" customWidth="1"/>
    <col min="4" max="4" width="31.42578125" customWidth="1"/>
  </cols>
  <sheetData>
    <row r="1" spans="1:4">
      <c r="A1" s="8" t="s">
        <v>30</v>
      </c>
      <c r="B1" s="7">
        <v>230</v>
      </c>
      <c r="C1" s="15" t="s">
        <v>80</v>
      </c>
      <c r="D1" s="15" t="s">
        <v>81</v>
      </c>
    </row>
    <row r="2" spans="1:4">
      <c r="A2" s="8" t="s">
        <v>31</v>
      </c>
      <c r="B2" s="7">
        <f>Раскладка!J15</f>
        <v>90</v>
      </c>
      <c r="C2" s="15" t="s">
        <v>76</v>
      </c>
      <c r="D2" s="16"/>
    </row>
    <row r="3" spans="1:4">
      <c r="A3" s="8" t="s">
        <v>34</v>
      </c>
      <c r="B3" s="7">
        <f>Раскладка!J16</f>
        <v>120</v>
      </c>
      <c r="C3" s="15" t="s">
        <v>76</v>
      </c>
      <c r="D3" s="16"/>
    </row>
    <row r="4" spans="1:4">
      <c r="A4" s="8" t="s">
        <v>41</v>
      </c>
      <c r="B4" s="7">
        <f>Раскладка!J17</f>
        <v>20</v>
      </c>
      <c r="C4" s="15" t="s">
        <v>76</v>
      </c>
      <c r="D4" s="16"/>
    </row>
    <row r="5" spans="1:4">
      <c r="A5" s="8" t="s">
        <v>40</v>
      </c>
      <c r="B5" s="7">
        <f>Раскладка!J18</f>
        <v>40</v>
      </c>
      <c r="C5" s="15" t="s">
        <v>76</v>
      </c>
      <c r="D5" s="16"/>
    </row>
    <row r="6" spans="1:4">
      <c r="A6" s="8" t="s">
        <v>42</v>
      </c>
      <c r="B6" s="7">
        <f>Раскладка!J19</f>
        <v>15</v>
      </c>
      <c r="C6" s="15" t="s">
        <v>76</v>
      </c>
      <c r="D6" s="16"/>
    </row>
    <row r="7" spans="1:4">
      <c r="A7" s="8"/>
      <c r="B7" s="7"/>
    </row>
    <row r="8" spans="1:4">
      <c r="A8" s="8"/>
      <c r="B8" s="7"/>
    </row>
    <row r="10" spans="1:4">
      <c r="A10" s="22" t="s">
        <v>28</v>
      </c>
      <c r="B10">
        <v>260</v>
      </c>
      <c r="C10" s="15" t="s">
        <v>76</v>
      </c>
      <c r="D10" t="s">
        <v>82</v>
      </c>
    </row>
    <row r="13" spans="1:4">
      <c r="A13" s="38" t="s">
        <v>51</v>
      </c>
    </row>
    <row r="14" spans="1:4">
      <c r="A14" s="38" t="s">
        <v>52</v>
      </c>
    </row>
    <row r="15" spans="1:4">
      <c r="A15" s="38" t="s">
        <v>53</v>
      </c>
    </row>
    <row r="16" spans="1:4">
      <c r="A16" s="38" t="s">
        <v>54</v>
      </c>
    </row>
    <row r="17" spans="1:1">
      <c r="A17" s="39" t="s">
        <v>55</v>
      </c>
    </row>
    <row r="18" spans="1:1">
      <c r="A18" s="40" t="s">
        <v>56</v>
      </c>
    </row>
    <row r="21" spans="1:1">
      <c r="A21" s="41" t="s">
        <v>57</v>
      </c>
    </row>
    <row r="22" spans="1:1">
      <c r="A22" s="42" t="s">
        <v>58</v>
      </c>
    </row>
    <row r="23" spans="1:1">
      <c r="A23" s="42" t="s">
        <v>59</v>
      </c>
    </row>
    <row r="24" spans="1:1">
      <c r="A24" s="42" t="s">
        <v>60</v>
      </c>
    </row>
    <row r="25" spans="1:1">
      <c r="A25" s="42" t="s">
        <v>61</v>
      </c>
    </row>
    <row r="26" spans="1:1">
      <c r="A26" s="42" t="s">
        <v>62</v>
      </c>
    </row>
    <row r="27" spans="1:1">
      <c r="A27" s="42" t="s">
        <v>63</v>
      </c>
    </row>
    <row r="28" spans="1:1">
      <c r="A28" s="42" t="s">
        <v>64</v>
      </c>
    </row>
    <row r="29" spans="1:1">
      <c r="A29" s="42" t="s">
        <v>65</v>
      </c>
    </row>
    <row r="31" spans="1:1">
      <c r="A31" s="42" t="s">
        <v>66</v>
      </c>
    </row>
    <row r="32" spans="1:1">
      <c r="A32" s="42" t="s">
        <v>67</v>
      </c>
    </row>
    <row r="33" spans="1:1">
      <c r="A33" s="42" t="s">
        <v>69</v>
      </c>
    </row>
    <row r="34" spans="1:1">
      <c r="A34" s="42" t="s">
        <v>68</v>
      </c>
    </row>
    <row r="35" spans="1:1">
      <c r="A35" s="42" t="s">
        <v>70</v>
      </c>
    </row>
    <row r="36" spans="1:1">
      <c r="A36" s="42" t="s">
        <v>71</v>
      </c>
    </row>
    <row r="37" spans="1:1">
      <c r="A37" s="42" t="s">
        <v>72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workbookViewId="0">
      <selection activeCell="C5" sqref="C5"/>
    </sheetView>
  </sheetViews>
  <sheetFormatPr defaultRowHeight="15"/>
  <cols>
    <col min="2" max="2" width="56.28515625" customWidth="1"/>
    <col min="3" max="3" width="73" customWidth="1"/>
    <col min="4" max="4" width="60.85546875" customWidth="1"/>
  </cols>
  <sheetData>
    <row r="1" spans="1:4" ht="15.75" thickBot="1">
      <c r="A1" s="23"/>
      <c r="B1" s="24" t="s">
        <v>43</v>
      </c>
      <c r="C1" s="25" t="s">
        <v>44</v>
      </c>
      <c r="D1" s="26" t="s">
        <v>45</v>
      </c>
    </row>
    <row r="2" spans="1:4">
      <c r="A2" s="27"/>
      <c r="B2" s="28"/>
      <c r="C2" s="29"/>
      <c r="D2" s="30"/>
    </row>
    <row r="3" spans="1:4">
      <c r="A3" s="31">
        <v>1</v>
      </c>
      <c r="B3" s="32"/>
      <c r="C3" s="33" t="s">
        <v>46</v>
      </c>
      <c r="D3" s="34" t="s">
        <v>47</v>
      </c>
    </row>
    <row r="4" spans="1:4">
      <c r="A4" s="31">
        <v>2</v>
      </c>
      <c r="B4" s="35" t="s">
        <v>48</v>
      </c>
      <c r="C4" s="33" t="s">
        <v>50</v>
      </c>
      <c r="D4" s="36" t="s">
        <v>49</v>
      </c>
    </row>
    <row r="5" spans="1:4">
      <c r="A5" s="31">
        <v>3</v>
      </c>
      <c r="B5" s="37" t="s">
        <v>83</v>
      </c>
      <c r="C5" s="36" t="s">
        <v>84</v>
      </c>
      <c r="D5" s="33"/>
    </row>
    <row r="35" spans="2:2">
      <c r="B35" s="42"/>
    </row>
    <row r="36" spans="2:2">
      <c r="B36" s="42"/>
    </row>
    <row r="37" spans="2:2">
      <c r="B37" s="42"/>
    </row>
    <row r="39" spans="2:2">
      <c r="B39" s="4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>
      <selection activeCell="L13" sqref="L12:L13"/>
    </sheetView>
  </sheetViews>
  <sheetFormatPr defaultRowHeight="15"/>
  <cols>
    <col min="1" max="1" width="31" customWidth="1"/>
    <col min="2" max="2" width="24.140625" hidden="1" customWidth="1"/>
    <col min="3" max="3" width="11.42578125" hidden="1" customWidth="1"/>
    <col min="4" max="4" width="9.5703125" hidden="1" customWidth="1"/>
    <col min="5" max="5" width="8.7109375" hidden="1" customWidth="1"/>
    <col min="6" max="6" width="9.5703125" hidden="1" customWidth="1"/>
    <col min="7" max="7" width="10.7109375" hidden="1" customWidth="1"/>
  </cols>
  <sheetData>
    <row r="1" spans="1:9">
      <c r="A1" s="2" t="s">
        <v>9</v>
      </c>
      <c r="B1" s="5"/>
      <c r="C1" s="5">
        <v>2</v>
      </c>
      <c r="D1" s="5">
        <v>1</v>
      </c>
      <c r="E1" s="5"/>
      <c r="F1" s="5">
        <v>2</v>
      </c>
      <c r="G1" s="5">
        <v>2</v>
      </c>
      <c r="H1" s="2" t="s">
        <v>8</v>
      </c>
    </row>
    <row r="2" spans="1:9">
      <c r="A2" s="5" t="s">
        <v>100</v>
      </c>
      <c r="B2" s="6">
        <v>100</v>
      </c>
      <c r="C2" s="6"/>
      <c r="D2" s="6" t="e">
        <f>30*#REF!</f>
        <v>#REF!</v>
      </c>
      <c r="E2" s="6"/>
      <c r="F2" s="6"/>
      <c r="G2" s="6"/>
      <c r="H2" s="7">
        <v>3</v>
      </c>
      <c r="I2" t="s">
        <v>103</v>
      </c>
    </row>
    <row r="3" spans="1:9">
      <c r="A3" s="5" t="s">
        <v>26</v>
      </c>
      <c r="B3" s="6"/>
      <c r="C3" s="6"/>
      <c r="D3" s="6">
        <v>500</v>
      </c>
      <c r="E3" s="6"/>
      <c r="F3" s="6"/>
      <c r="G3" s="6"/>
      <c r="H3" s="7">
        <f>Раскладка!J7</f>
        <v>900</v>
      </c>
      <c r="I3" t="s">
        <v>94</v>
      </c>
    </row>
    <row r="4" spans="1:9">
      <c r="A4" s="5"/>
      <c r="B4" s="6"/>
      <c r="C4" s="6"/>
      <c r="D4" s="6"/>
      <c r="E4" s="6"/>
      <c r="F4" s="6"/>
      <c r="G4" s="6"/>
      <c r="H4" s="7"/>
    </row>
    <row r="5" spans="1:9">
      <c r="A5" s="1"/>
      <c r="B5" s="8"/>
      <c r="C5" s="8"/>
      <c r="D5" s="8">
        <v>1</v>
      </c>
      <c r="E5" s="8"/>
      <c r="F5" s="8"/>
      <c r="G5" s="8"/>
      <c r="H5" s="7">
        <f>Раскладка!J9</f>
        <v>0</v>
      </c>
    </row>
    <row r="6" spans="1:9">
      <c r="A6" s="6" t="s">
        <v>21</v>
      </c>
      <c r="B6" s="14">
        <v>35</v>
      </c>
      <c r="C6" s="14"/>
      <c r="D6" s="14"/>
      <c r="E6" s="14" t="e">
        <f>B6*#REF!</f>
        <v>#REF!</v>
      </c>
      <c r="F6" s="14"/>
      <c r="G6" s="14"/>
      <c r="H6" s="7">
        <f>Раскладка!J10</f>
        <v>800</v>
      </c>
      <c r="I6" t="s">
        <v>85</v>
      </c>
    </row>
    <row r="7" spans="1:9">
      <c r="A7" s="6" t="s">
        <v>23</v>
      </c>
      <c r="B7" s="14">
        <v>50</v>
      </c>
      <c r="C7" s="14" t="e">
        <f>B7*#REF!</f>
        <v>#REF!</v>
      </c>
      <c r="D7" s="14"/>
      <c r="E7" s="14"/>
      <c r="F7" s="14"/>
      <c r="G7" s="14"/>
      <c r="H7" s="7">
        <f>Раскладка!J11</f>
        <v>400</v>
      </c>
      <c r="I7" t="s">
        <v>94</v>
      </c>
    </row>
    <row r="8" spans="1:9">
      <c r="A8" s="1"/>
      <c r="B8" s="14">
        <v>50</v>
      </c>
      <c r="C8" s="14"/>
      <c r="D8" s="14"/>
      <c r="E8" s="14"/>
      <c r="F8" s="14"/>
      <c r="G8" s="14" t="e">
        <f>B9*#REF!</f>
        <v>#REF!</v>
      </c>
      <c r="H8" s="7">
        <f>Раскладка!J12</f>
        <v>0</v>
      </c>
    </row>
    <row r="9" spans="1:9">
      <c r="A9" s="8" t="s">
        <v>98</v>
      </c>
      <c r="B9" s="14">
        <v>50</v>
      </c>
      <c r="C9" s="14" t="e">
        <f>B9*#REF!</f>
        <v>#REF!</v>
      </c>
      <c r="D9" s="14"/>
      <c r="E9" s="14"/>
      <c r="F9" s="14" t="e">
        <f>B9*#REF!</f>
        <v>#REF!</v>
      </c>
      <c r="G9" s="14" t="e">
        <f>B9*#REF!</f>
        <v>#REF!</v>
      </c>
      <c r="H9" s="7">
        <f>Раскладка!J13</f>
        <v>2</v>
      </c>
      <c r="I9" t="s">
        <v>87</v>
      </c>
    </row>
    <row r="10" spans="1:9">
      <c r="A10" s="8" t="s">
        <v>99</v>
      </c>
      <c r="B10" s="9">
        <v>30</v>
      </c>
      <c r="C10" s="9"/>
      <c r="D10" s="9" t="e">
        <f>B10*#REF!</f>
        <v>#REF!</v>
      </c>
      <c r="E10" s="9"/>
      <c r="F10" s="9"/>
      <c r="G10" s="9" t="e">
        <f>B10*#REF!</f>
        <v>#REF!</v>
      </c>
      <c r="H10" s="7">
        <v>2</v>
      </c>
      <c r="I10" t="s">
        <v>87</v>
      </c>
    </row>
    <row r="11" spans="1:9">
      <c r="A11" s="8" t="s">
        <v>101</v>
      </c>
      <c r="B11" s="9">
        <v>20</v>
      </c>
      <c r="C11" s="9" t="e">
        <f>10*#REF!</f>
        <v>#REF!</v>
      </c>
      <c r="D11" s="9" t="e">
        <f>30*#REF!</f>
        <v>#REF!</v>
      </c>
      <c r="E11" s="9" t="e">
        <f>B11*#REF!</f>
        <v>#REF!</v>
      </c>
      <c r="F11" s="9" t="e">
        <f>10*#REF!</f>
        <v>#REF!</v>
      </c>
      <c r="G11" s="9" t="e">
        <f>10*#REF!</f>
        <v>#REF!</v>
      </c>
      <c r="H11" s="7">
        <f>Раскладка!J23</f>
        <v>1</v>
      </c>
      <c r="I11" t="s">
        <v>85</v>
      </c>
    </row>
    <row r="12" spans="1:9">
      <c r="A12" s="8" t="s">
        <v>102</v>
      </c>
      <c r="B12" s="18">
        <v>2</v>
      </c>
      <c r="C12" s="18" t="e">
        <f>B12*#REF!</f>
        <v>#REF!</v>
      </c>
      <c r="D12" s="18" t="e">
        <f>4*#REF!</f>
        <v>#REF!</v>
      </c>
      <c r="E12" s="18" t="e">
        <f>B12*#REF!</f>
        <v>#REF!</v>
      </c>
      <c r="F12" s="18" t="e">
        <f>B12*#REF!</f>
        <v>#REF!</v>
      </c>
      <c r="G12" s="18" t="e">
        <f>B12*#REF!</f>
        <v>#REF!</v>
      </c>
      <c r="H12" s="7">
        <f>Раскладка!J24</f>
        <v>1</v>
      </c>
      <c r="I12" t="s">
        <v>85</v>
      </c>
    </row>
    <row r="13" spans="1:9">
      <c r="B13" s="4"/>
      <c r="C13" s="4"/>
      <c r="D13" s="4"/>
      <c r="E13" s="4"/>
      <c r="F13" s="4"/>
      <c r="G13" s="4"/>
      <c r="H13" s="7">
        <f>Раскладка!J25</f>
        <v>0</v>
      </c>
    </row>
    <row r="14" spans="1:9">
      <c r="A14" s="14" t="s">
        <v>1</v>
      </c>
      <c r="B14" s="4"/>
      <c r="C14" s="4"/>
      <c r="D14" s="4"/>
      <c r="E14" s="4"/>
      <c r="F14" s="4"/>
      <c r="G14" s="4"/>
      <c r="H14" s="7">
        <f>Раскладка!J26</f>
        <v>180</v>
      </c>
      <c r="I14" t="s">
        <v>90</v>
      </c>
    </row>
    <row r="15" spans="1:9">
      <c r="A15" s="14" t="s">
        <v>15</v>
      </c>
      <c r="H15" s="7">
        <f>Раскладка!J27</f>
        <v>630</v>
      </c>
      <c r="I15" t="s">
        <v>93</v>
      </c>
    </row>
    <row r="16" spans="1:9">
      <c r="A16" s="14" t="s">
        <v>97</v>
      </c>
      <c r="B16" s="4"/>
      <c r="C16" s="4"/>
      <c r="D16" s="4"/>
      <c r="E16" s="4"/>
      <c r="F16" s="4"/>
      <c r="G16" s="4"/>
      <c r="H16" s="7">
        <f>Раскладка!J28</f>
        <v>630</v>
      </c>
      <c r="I16" t="s">
        <v>87</v>
      </c>
    </row>
    <row r="17" spans="1:10">
      <c r="A17" s="14" t="s">
        <v>3</v>
      </c>
      <c r="B17" s="4"/>
      <c r="C17" s="4"/>
      <c r="D17" s="4"/>
      <c r="E17" s="4"/>
      <c r="F17" s="4"/>
      <c r="G17" s="4"/>
      <c r="H17" s="7">
        <f>Раскладка!J29</f>
        <v>1500</v>
      </c>
      <c r="I17" t="s">
        <v>86</v>
      </c>
    </row>
    <row r="18" spans="1:10">
      <c r="A18" s="14" t="s">
        <v>92</v>
      </c>
      <c r="H18" s="7">
        <f>Раскладка!J30</f>
        <v>4</v>
      </c>
      <c r="I18" t="s">
        <v>89</v>
      </c>
    </row>
    <row r="19" spans="1:10">
      <c r="A19" s="14" t="s">
        <v>88</v>
      </c>
      <c r="H19" s="7">
        <f>Раскладка!J31</f>
        <v>405</v>
      </c>
      <c r="I19" t="s">
        <v>89</v>
      </c>
    </row>
    <row r="20" spans="1:10">
      <c r="A20" s="14" t="s">
        <v>36</v>
      </c>
      <c r="H20" s="7">
        <f>Раскладка!J32</f>
        <v>450</v>
      </c>
      <c r="I20" t="s">
        <v>89</v>
      </c>
      <c r="J20" t="s">
        <v>96</v>
      </c>
    </row>
    <row r="21" spans="1:10">
      <c r="H21" s="7">
        <f>Раскладка!J33</f>
        <v>0</v>
      </c>
    </row>
    <row r="22" spans="1:10">
      <c r="A22" s="9" t="s">
        <v>37</v>
      </c>
      <c r="H22" s="7">
        <f>Раскладка!J34</f>
        <v>300</v>
      </c>
      <c r="I22" t="s">
        <v>93</v>
      </c>
    </row>
    <row r="23" spans="1:10">
      <c r="A23" s="9" t="s">
        <v>16</v>
      </c>
      <c r="H23" s="7">
        <f>Раскладка!J35</f>
        <v>300</v>
      </c>
      <c r="I23" t="s">
        <v>87</v>
      </c>
    </row>
    <row r="24" spans="1:10">
      <c r="A24" s="9" t="s">
        <v>5</v>
      </c>
      <c r="H24" s="7">
        <f>Раскладка!J36</f>
        <v>600</v>
      </c>
      <c r="I24" t="s">
        <v>90</v>
      </c>
    </row>
    <row r="25" spans="1:10">
      <c r="A25" s="9" t="s">
        <v>7</v>
      </c>
      <c r="H25" s="7">
        <f>Раскладка!J37</f>
        <v>1000</v>
      </c>
      <c r="I25" t="s">
        <v>87</v>
      </c>
    </row>
    <row r="26" spans="1:10">
      <c r="A26" s="9" t="s">
        <v>22</v>
      </c>
      <c r="H26" s="7">
        <f>Раскладка!J38</f>
        <v>300</v>
      </c>
      <c r="I26" t="s">
        <v>85</v>
      </c>
    </row>
    <row r="27" spans="1:10">
      <c r="A27" s="9" t="s">
        <v>95</v>
      </c>
      <c r="H27" s="7">
        <f>Раскладка!J39</f>
        <v>300</v>
      </c>
      <c r="I27" t="s">
        <v>94</v>
      </c>
    </row>
    <row r="28" spans="1:10">
      <c r="A28" s="9" t="s">
        <v>27</v>
      </c>
      <c r="H28" s="7">
        <f>Раскладка!J40</f>
        <v>300</v>
      </c>
      <c r="I28" t="s">
        <v>90</v>
      </c>
    </row>
    <row r="29" spans="1:10">
      <c r="H29" s="7">
        <f>Раскладка!J41</f>
        <v>0</v>
      </c>
    </row>
    <row r="30" spans="1:10">
      <c r="A30" s="10" t="s">
        <v>6</v>
      </c>
      <c r="H30" s="7">
        <f>Раскладка!J42</f>
        <v>140</v>
      </c>
      <c r="I30" t="s">
        <v>91</v>
      </c>
    </row>
    <row r="32" spans="1:10">
      <c r="A32" t="s">
        <v>73</v>
      </c>
    </row>
    <row r="33" spans="1:11">
      <c r="A33" t="s">
        <v>74</v>
      </c>
      <c r="H33">
        <v>140</v>
      </c>
      <c r="K33" t="s">
        <v>76</v>
      </c>
    </row>
    <row r="34" spans="1:11">
      <c r="A34" s="4" t="s">
        <v>75</v>
      </c>
      <c r="H34" s="4">
        <v>1</v>
      </c>
      <c r="K34" s="4" t="s">
        <v>76</v>
      </c>
    </row>
    <row r="35" spans="1:11">
      <c r="A35" s="16" t="s">
        <v>79</v>
      </c>
      <c r="H35" s="4"/>
      <c r="I35" s="4"/>
      <c r="K35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Раскладка</vt:lpstr>
      <vt:lpstr>Сушка</vt:lpstr>
      <vt:lpstr>Меню</vt:lpstr>
      <vt:lpstr>Что купить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Tigress</cp:lastModifiedBy>
  <dcterms:created xsi:type="dcterms:W3CDTF">2011-04-05T08:14:26Z</dcterms:created>
  <dcterms:modified xsi:type="dcterms:W3CDTF">2014-12-12T20:43:41Z</dcterms:modified>
</cp:coreProperties>
</file>